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TEXTE 12\Wasserwerk\ZWISCHENBERECHNUNG\"/>
    </mc:Choice>
  </mc:AlternateContent>
  <xr:revisionPtr revIDLastSave="0" documentId="13_ncr:1_{4ABC3F64-9FCE-475B-9FE7-5A5C558DEF94}" xr6:coauthVersionLast="47" xr6:coauthVersionMax="47" xr10:uidLastSave="{00000000-0000-0000-0000-000000000000}"/>
  <bookViews>
    <workbookView xWindow="-120" yWindow="-120" windowWidth="29040" windowHeight="15840" xr2:uid="{00000000-000D-0000-FFFF-FFFF00000000}"/>
  </bookViews>
  <sheets>
    <sheet name="Zwischenabrechnung" sheetId="2" r:id="rId1"/>
    <sheet name="Tabelle3" sheetId="3" r:id="rId2"/>
  </sheets>
  <definedNames>
    <definedName name="_xlnm.Print_Area" localSheetId="0">Zwischenabrechnung!$A$1:$F$43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 l="1"/>
  <c r="C9" i="3"/>
  <c r="C8" i="3" l="1"/>
  <c r="C7" i="3"/>
  <c r="C6" i="3"/>
  <c r="C5" i="3"/>
  <c r="C4" i="3"/>
  <c r="H5" i="2" l="1"/>
  <c r="I5" i="2"/>
  <c r="E9" i="2" l="1"/>
  <c r="G5" i="2"/>
  <c r="C35" i="2" l="1"/>
  <c r="C29" i="2"/>
  <c r="C33" i="2"/>
  <c r="C31" i="2"/>
  <c r="E11" i="2"/>
  <c r="B15" i="2"/>
  <c r="B17" i="2" l="1"/>
  <c r="B19" i="2" s="1"/>
  <c r="B21" i="2"/>
  <c r="B23" i="2"/>
  <c r="B26" i="2" l="1"/>
</calcChain>
</file>

<file path=xl/sharedStrings.xml><?xml version="1.0" encoding="utf-8"?>
<sst xmlns="http://schemas.openxmlformats.org/spreadsheetml/2006/main" count="40" uniqueCount="33">
  <si>
    <t>m³</t>
  </si>
  <si>
    <t>m²</t>
  </si>
  <si>
    <t>Verbrauch</t>
  </si>
  <si>
    <t>/m³</t>
  </si>
  <si>
    <t>/m²</t>
  </si>
  <si>
    <t>Berechnung:</t>
  </si>
  <si>
    <t>Benötigte Daten:</t>
  </si>
  <si>
    <t>Tarife:</t>
  </si>
  <si>
    <t>Schmutzwasser</t>
  </si>
  <si>
    <t>NSW</t>
  </si>
  <si>
    <t>Monate:</t>
  </si>
  <si>
    <t>anteilig:</t>
  </si>
  <si>
    <t>(abzüglich evtl. geleisteter Vorauszahlungen)</t>
  </si>
  <si>
    <t>Datum von:*</t>
  </si>
  <si>
    <t>Zählerstand alt:*</t>
  </si>
  <si>
    <t>bis:*</t>
  </si>
  <si>
    <t>Zählerstand neu:*</t>
  </si>
  <si>
    <t>Versiegelte Fläche:*</t>
  </si>
  <si>
    <t>*zu befüllende Felder</t>
  </si>
  <si>
    <t>Jahr</t>
  </si>
  <si>
    <t>Schmutzwassergebühr:</t>
  </si>
  <si>
    <t>Niederschlagswassergebühr:</t>
  </si>
  <si>
    <t>Frischwassergebühr netto:</t>
  </si>
  <si>
    <t>Mehrwertsteuer (7%)</t>
  </si>
  <si>
    <t>Frischwasser</t>
  </si>
  <si>
    <t>Gesamtbetrag:</t>
  </si>
  <si>
    <t xml:space="preserve">Hinweis: Dies ist kein Gebührenbescheid des Städtischen Wasserwerks Gerlingen. Die Stadt Gerlingen kann keine Gewährleistung und keine Haftung für das Berechnungsmuster übernehmen. Das Werkzeug ist lediglich eine Berechnungshilfe, die Vermieter oder Hausverwaltungen unterstützen soll, z.B.  bei einem Mieterwechsel unterjährig eine Zwischenabrechnung zu erstellen. Diese Datei wird jährlich aktualisiert und kann jeweils neu von folgender Seite heruntergeladen werden: 
</t>
  </si>
  <si>
    <t>Mwst</t>
  </si>
  <si>
    <t>Wasser</t>
  </si>
  <si>
    <t>Mwst. Frischw.</t>
  </si>
  <si>
    <t>/m³ (netto)</t>
  </si>
  <si>
    <t>https://www.gerlingen.de/zaehlerablesung</t>
  </si>
  <si>
    <t>Zwischenabrechnung Frischwasser/Schmutzwasser/Niederschlagswasser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</si>
</sst>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1" x14ac:knownFonts="1">
    <font>
      <sz val="11"/>
      <color theme="1"/>
      <name val="Calibri"/>
      <family val="2"/>
      <scheme val="minor"/>
    </font>
    <font>
      <sz val="12"/>
      <color theme="1"/>
      <name val="Arial"/>
      <family val="2"/>
    </font>
    <font>
      <b/>
      <sz val="11"/>
      <color theme="1"/>
      <name val="Calibri"/>
      <family val="2"/>
      <scheme val="minor"/>
    </font>
    <font>
      <b/>
      <u/>
      <sz val="12"/>
      <color theme="1"/>
      <name val="Arial"/>
      <family val="2"/>
    </font>
    <font>
      <b/>
      <u/>
      <sz val="10"/>
      <color theme="1"/>
      <name val="Arial"/>
      <family val="2"/>
    </font>
    <font>
      <sz val="10"/>
      <color theme="1"/>
      <name val="Arial"/>
      <family val="2"/>
    </font>
    <font>
      <b/>
      <sz val="10"/>
      <color theme="1"/>
      <name val="Arial"/>
      <family val="2"/>
    </font>
    <font>
      <sz val="10"/>
      <color theme="0"/>
      <name val="Arial"/>
      <family val="2"/>
    </font>
    <font>
      <u/>
      <sz val="11"/>
      <color theme="10"/>
      <name val="Calibri"/>
      <family val="2"/>
      <scheme val="minor"/>
    </font>
    <font>
      <sz val="12"/>
      <color theme="0"/>
      <name val="Arial"/>
      <family val="2"/>
    </font>
    <font>
      <sz val="11"/>
      <color theme="1"/>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xf numFmtId="44" fontId="10" fillId="0" borderId="0" applyFont="0" applyFill="0" applyBorder="0" applyAlignment="0" applyProtection="0"/>
  </cellStyleXfs>
  <cellXfs count="40">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0" fontId="4" fillId="0" borderId="0" xfId="0" applyFont="1"/>
    <xf numFmtId="0" fontId="6" fillId="0" borderId="0" xfId="0" applyFont="1"/>
    <xf numFmtId="1" fontId="5" fillId="0" borderId="0" xfId="0" applyNumberFormat="1" applyFont="1"/>
    <xf numFmtId="2" fontId="5" fillId="0" borderId="0" xfId="0" applyNumberFormat="1" applyFont="1"/>
    <xf numFmtId="164" fontId="5" fillId="0" borderId="0" xfId="0" applyNumberFormat="1" applyFont="1"/>
    <xf numFmtId="164" fontId="6" fillId="0" borderId="0" xfId="0" applyNumberFormat="1" applyFont="1"/>
    <xf numFmtId="0" fontId="6" fillId="0" borderId="1" xfId="0" applyFont="1" applyBorder="1"/>
    <xf numFmtId="0" fontId="5" fillId="0" borderId="2" xfId="0" applyFont="1" applyBorder="1"/>
    <xf numFmtId="164" fontId="5" fillId="0" borderId="2" xfId="0" applyNumberFormat="1" applyFont="1" applyBorder="1"/>
    <xf numFmtId="0" fontId="5" fillId="0" borderId="3" xfId="0" applyFont="1" applyBorder="1"/>
    <xf numFmtId="0" fontId="5" fillId="0" borderId="4" xfId="0" applyFont="1" applyBorder="1"/>
    <xf numFmtId="0" fontId="5" fillId="0" borderId="0" xfId="0" applyFont="1" applyBorder="1"/>
    <xf numFmtId="0" fontId="5" fillId="0" borderId="5" xfId="0" applyFont="1" applyBorder="1"/>
    <xf numFmtId="164" fontId="5" fillId="0" borderId="0" xfId="0" applyNumberFormat="1" applyFont="1" applyBorder="1"/>
    <xf numFmtId="0" fontId="5" fillId="0" borderId="6" xfId="0" applyFont="1" applyBorder="1"/>
    <xf numFmtId="0" fontId="5" fillId="0" borderId="7" xfId="0" applyFont="1" applyBorder="1"/>
    <xf numFmtId="164" fontId="5" fillId="0" borderId="7" xfId="0" applyNumberFormat="1" applyFont="1" applyBorder="1"/>
    <xf numFmtId="0" fontId="5" fillId="0" borderId="8" xfId="0" applyFont="1" applyBorder="1"/>
    <xf numFmtId="0" fontId="6" fillId="0" borderId="0" xfId="0" applyFont="1" applyAlignment="1">
      <alignment wrapText="1"/>
    </xf>
    <xf numFmtId="0" fontId="6" fillId="0" borderId="0" xfId="0" applyFont="1" applyAlignment="1"/>
    <xf numFmtId="0" fontId="0" fillId="0" borderId="0" xfId="0" applyAlignment="1">
      <alignment horizontal="left"/>
    </xf>
    <xf numFmtId="0" fontId="7" fillId="0" borderId="0" xfId="0" applyFont="1" applyFill="1"/>
    <xf numFmtId="14" fontId="5" fillId="2" borderId="0" xfId="0" applyNumberFormat="1" applyFont="1" applyFill="1" applyProtection="1">
      <protection locked="0"/>
    </xf>
    <xf numFmtId="1" fontId="5" fillId="2" borderId="0" xfId="0" applyNumberFormat="1" applyFont="1" applyFill="1" applyProtection="1">
      <protection locked="0"/>
    </xf>
    <xf numFmtId="0" fontId="5" fillId="0" borderId="0" xfId="0" applyFont="1" applyAlignment="1"/>
    <xf numFmtId="0" fontId="3" fillId="0" borderId="0" xfId="0" applyFont="1" applyAlignment="1"/>
    <xf numFmtId="0" fontId="1" fillId="2" borderId="0" xfId="0" applyFont="1" applyFill="1"/>
    <xf numFmtId="0" fontId="1" fillId="0" borderId="0" xfId="0" applyNumberFormat="1" applyFont="1"/>
    <xf numFmtId="0" fontId="0" fillId="0" borderId="0" xfId="0" applyNumberFormat="1"/>
    <xf numFmtId="0" fontId="9" fillId="0" borderId="0" xfId="0" applyNumberFormat="1" applyFont="1"/>
    <xf numFmtId="0" fontId="9" fillId="0" borderId="0" xfId="0" applyFont="1"/>
    <xf numFmtId="44" fontId="0" fillId="0" borderId="0" xfId="2" applyFont="1"/>
    <xf numFmtId="44" fontId="0" fillId="0" borderId="0" xfId="2" applyFont="1" applyAlignment="1">
      <alignment horizontal="left"/>
    </xf>
    <xf numFmtId="0" fontId="0" fillId="3" borderId="0" xfId="0" applyFill="1" applyAlignment="1">
      <alignment horizontal="left" vertical="top" wrapText="1"/>
    </xf>
    <xf numFmtId="0" fontId="8" fillId="3" borderId="0" xfId="1" applyFill="1" applyAlignment="1">
      <alignment horizontal="left"/>
    </xf>
  </cellXfs>
  <cellStyles count="3">
    <cellStyle name="Link" xfId="1"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erlingen.de/zaehlerablesu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workbookViewId="0">
      <selection activeCell="B7" sqref="B7"/>
    </sheetView>
  </sheetViews>
  <sheetFormatPr baseColWidth="10" defaultRowHeight="15" x14ac:dyDescent="0.25"/>
  <cols>
    <col min="1" max="1" width="26.7109375" customWidth="1"/>
    <col min="2" max="2" width="14.42578125" customWidth="1"/>
    <col min="3" max="3" width="7.85546875" customWidth="1"/>
    <col min="4" max="4" width="16.7109375" customWidth="1"/>
    <col min="5" max="5" width="10.5703125" customWidth="1"/>
    <col min="6" max="6" width="3.5703125" customWidth="1"/>
    <col min="8" max="8" width="12.7109375" style="33" bestFit="1" customWidth="1"/>
  </cols>
  <sheetData>
    <row r="1" spans="1:9" s="1" customFormat="1" ht="15.75" x14ac:dyDescent="0.25">
      <c r="A1" s="30" t="s">
        <v>32</v>
      </c>
      <c r="B1" s="30"/>
      <c r="C1" s="30"/>
      <c r="D1" s="30"/>
      <c r="E1" s="30"/>
      <c r="F1" s="30"/>
      <c r="G1" s="30"/>
      <c r="H1" s="32"/>
    </row>
    <row r="2" spans="1:9" s="1" customFormat="1" x14ac:dyDescent="0.2">
      <c r="A2" s="4"/>
      <c r="B2" s="4"/>
      <c r="C2" s="4"/>
      <c r="D2" s="4"/>
      <c r="E2" s="4"/>
      <c r="F2" s="4"/>
      <c r="G2" s="4"/>
      <c r="H2" s="32"/>
    </row>
    <row r="3" spans="1:9" s="1" customFormat="1" ht="15.75" x14ac:dyDescent="0.25">
      <c r="A3" s="3" t="s">
        <v>6</v>
      </c>
      <c r="B3" s="4"/>
      <c r="C3" s="4"/>
      <c r="D3" s="4"/>
      <c r="E3" s="4"/>
      <c r="F3" s="4"/>
      <c r="G3" s="4"/>
      <c r="H3" s="32"/>
    </row>
    <row r="4" spans="1:9" s="1" customFormat="1" x14ac:dyDescent="0.2">
      <c r="A4" s="4"/>
      <c r="B4" s="4"/>
      <c r="C4" s="4"/>
      <c r="D4" s="4"/>
      <c r="E4" s="4"/>
      <c r="F4" s="4"/>
      <c r="G4" s="4"/>
      <c r="H4" s="32"/>
    </row>
    <row r="5" spans="1:9" s="1" customFormat="1" x14ac:dyDescent="0.2">
      <c r="A5" s="6" t="s">
        <v>13</v>
      </c>
      <c r="B5" s="27">
        <v>45292</v>
      </c>
      <c r="C5" s="4"/>
      <c r="D5" s="6" t="s">
        <v>15</v>
      </c>
      <c r="E5" s="27">
        <v>45657</v>
      </c>
      <c r="F5" s="4"/>
      <c r="G5" s="26">
        <f>YEAR(B5)</f>
        <v>2024</v>
      </c>
      <c r="H5" s="34">
        <f>MONTH(E5)-MONTH(B5)+1</f>
        <v>12</v>
      </c>
      <c r="I5" s="35">
        <f>DAY(B5)</f>
        <v>1</v>
      </c>
    </row>
    <row r="6" spans="1:9" s="1" customFormat="1" x14ac:dyDescent="0.2">
      <c r="A6" s="4"/>
      <c r="B6" s="4"/>
      <c r="C6" s="4"/>
      <c r="D6" s="4"/>
      <c r="E6" s="4"/>
      <c r="F6" s="4"/>
      <c r="G6" s="4"/>
      <c r="H6" s="32"/>
    </row>
    <row r="7" spans="1:9" s="1" customFormat="1" x14ac:dyDescent="0.2">
      <c r="A7" s="6" t="s">
        <v>14</v>
      </c>
      <c r="B7" s="28"/>
      <c r="C7" s="6" t="s">
        <v>0</v>
      </c>
      <c r="D7" s="6" t="s">
        <v>16</v>
      </c>
      <c r="E7" s="28"/>
      <c r="F7" s="6" t="s">
        <v>0</v>
      </c>
      <c r="G7" s="4"/>
      <c r="H7" s="32"/>
    </row>
    <row r="8" spans="1:9" s="1" customFormat="1" x14ac:dyDescent="0.2">
      <c r="A8" s="4"/>
      <c r="B8" s="4"/>
      <c r="C8" s="4"/>
      <c r="D8" s="4"/>
      <c r="E8" s="4"/>
      <c r="F8" s="4"/>
      <c r="G8" s="4"/>
      <c r="H8" s="32"/>
    </row>
    <row r="9" spans="1:9" s="1" customFormat="1" ht="15.75" customHeight="1" x14ac:dyDescent="0.2">
      <c r="A9" s="23" t="s">
        <v>17</v>
      </c>
      <c r="B9" s="28"/>
      <c r="C9" s="6" t="s">
        <v>1</v>
      </c>
      <c r="D9" s="6" t="s">
        <v>10</v>
      </c>
      <c r="E9" s="4">
        <f>IF(YEAR(E5)=YEAR(B5),IF(I5&gt;1,H5-1,H5),"ZEITRAUM FALSCH")</f>
        <v>12</v>
      </c>
      <c r="F9" s="4"/>
      <c r="G9" s="4"/>
      <c r="H9" s="32"/>
    </row>
    <row r="10" spans="1:9" s="1" customFormat="1" x14ac:dyDescent="0.2">
      <c r="A10" s="6"/>
      <c r="B10" s="7"/>
      <c r="C10" s="4"/>
      <c r="D10" s="6"/>
      <c r="E10" s="4"/>
      <c r="F10" s="4"/>
      <c r="G10" s="4"/>
      <c r="H10" s="32"/>
    </row>
    <row r="11" spans="1:9" s="1" customFormat="1" x14ac:dyDescent="0.2">
      <c r="A11" s="6"/>
      <c r="B11" s="7"/>
      <c r="C11" s="4"/>
      <c r="D11" s="6" t="s">
        <v>11</v>
      </c>
      <c r="E11" s="8">
        <f>SUM(B9/12*E9)</f>
        <v>0</v>
      </c>
      <c r="F11" s="6" t="s">
        <v>1</v>
      </c>
      <c r="G11" s="4"/>
      <c r="H11" s="32"/>
    </row>
    <row r="12" spans="1:9" s="1" customFormat="1" x14ac:dyDescent="0.2">
      <c r="A12" s="4"/>
      <c r="B12" s="4"/>
      <c r="C12" s="4"/>
      <c r="D12" s="4"/>
      <c r="E12" s="4"/>
      <c r="F12" s="4"/>
      <c r="G12" s="4"/>
      <c r="H12" s="32"/>
    </row>
    <row r="13" spans="1:9" s="1" customFormat="1" ht="15.75" x14ac:dyDescent="0.25">
      <c r="A13" s="3" t="s">
        <v>5</v>
      </c>
      <c r="B13" s="4"/>
      <c r="C13" s="4"/>
      <c r="D13" s="4"/>
      <c r="E13" s="4"/>
      <c r="F13" s="4"/>
      <c r="G13" s="4"/>
      <c r="H13" s="32"/>
    </row>
    <row r="14" spans="1:9" s="1" customFormat="1" x14ac:dyDescent="0.2">
      <c r="A14" s="4"/>
      <c r="B14" s="4"/>
      <c r="C14" s="4"/>
      <c r="D14" s="4"/>
      <c r="E14" s="4"/>
      <c r="F14" s="4"/>
      <c r="G14" s="4"/>
      <c r="H14" s="32"/>
    </row>
    <row r="15" spans="1:9" s="1" customFormat="1" x14ac:dyDescent="0.2">
      <c r="A15" s="6" t="s">
        <v>2</v>
      </c>
      <c r="B15" s="7">
        <f>SUM(E7-B7)</f>
        <v>0</v>
      </c>
      <c r="C15" s="6" t="s">
        <v>0</v>
      </c>
      <c r="D15" s="4"/>
      <c r="E15" s="4"/>
      <c r="F15" s="4"/>
      <c r="G15" s="4"/>
      <c r="H15" s="32"/>
    </row>
    <row r="16" spans="1:9" s="1" customFormat="1" x14ac:dyDescent="0.2">
      <c r="A16" s="4"/>
      <c r="B16" s="4"/>
      <c r="C16" s="4"/>
      <c r="D16" s="4"/>
      <c r="E16" s="4"/>
      <c r="F16" s="4"/>
      <c r="G16" s="4"/>
      <c r="H16" s="32"/>
    </row>
    <row r="17" spans="1:8" s="1" customFormat="1" x14ac:dyDescent="0.2">
      <c r="A17" s="24" t="s">
        <v>22</v>
      </c>
      <c r="B17" s="9">
        <f>SUM(B15*C29)</f>
        <v>0</v>
      </c>
      <c r="C17" s="4"/>
      <c r="D17" s="23"/>
      <c r="F17" s="4"/>
      <c r="G17" s="4"/>
      <c r="H17" s="32"/>
    </row>
    <row r="18" spans="1:8" s="1" customFormat="1" x14ac:dyDescent="0.2">
      <c r="A18" s="24"/>
      <c r="B18" s="9"/>
      <c r="C18" s="4"/>
      <c r="D18" s="23"/>
      <c r="F18" s="4"/>
      <c r="G18" s="4"/>
      <c r="H18" s="32"/>
    </row>
    <row r="19" spans="1:8" s="1" customFormat="1" x14ac:dyDescent="0.2">
      <c r="A19" s="24" t="s">
        <v>23</v>
      </c>
      <c r="B19" s="9">
        <f>B17*0.07</f>
        <v>0</v>
      </c>
      <c r="C19" s="4"/>
      <c r="D19" s="23"/>
      <c r="F19" s="4"/>
      <c r="G19" s="4"/>
      <c r="H19" s="32"/>
    </row>
    <row r="20" spans="1:8" s="1" customFormat="1" x14ac:dyDescent="0.2">
      <c r="A20" s="4"/>
      <c r="B20" s="4"/>
      <c r="C20" s="4"/>
      <c r="D20" s="4"/>
      <c r="E20" s="4"/>
      <c r="F20" s="4"/>
      <c r="G20" s="4"/>
      <c r="H20" s="32"/>
    </row>
    <row r="21" spans="1:8" s="1" customFormat="1" x14ac:dyDescent="0.2">
      <c r="A21" s="6" t="s">
        <v>20</v>
      </c>
      <c r="B21" s="9">
        <f>SUM(B15*C33)</f>
        <v>0</v>
      </c>
      <c r="C21" s="4"/>
      <c r="D21" s="4"/>
      <c r="E21" s="4"/>
      <c r="F21" s="4"/>
      <c r="G21" s="4"/>
      <c r="H21" s="32"/>
    </row>
    <row r="22" spans="1:8" s="1" customFormat="1" x14ac:dyDescent="0.2">
      <c r="A22" s="4"/>
      <c r="B22" s="4"/>
      <c r="C22" s="4"/>
      <c r="D22" s="4"/>
      <c r="E22" s="4"/>
      <c r="F22" s="4"/>
      <c r="G22" s="4"/>
      <c r="H22" s="32"/>
    </row>
    <row r="23" spans="1:8" s="1" customFormat="1" ht="16.5" customHeight="1" x14ac:dyDescent="0.2">
      <c r="A23" s="23" t="s">
        <v>21</v>
      </c>
      <c r="B23" s="9">
        <f>SUM(E11*C35)</f>
        <v>0</v>
      </c>
      <c r="C23" s="4"/>
      <c r="D23" s="4"/>
      <c r="E23" s="4"/>
      <c r="F23" s="4"/>
      <c r="G23" s="4"/>
      <c r="H23" s="32"/>
    </row>
    <row r="24" spans="1:8" s="1" customFormat="1" x14ac:dyDescent="0.2">
      <c r="A24" s="4"/>
      <c r="B24" s="4"/>
      <c r="C24" s="4"/>
      <c r="D24" s="4"/>
      <c r="E24" s="4"/>
      <c r="F24" s="4"/>
      <c r="G24" s="4"/>
      <c r="H24" s="32"/>
    </row>
    <row r="25" spans="1:8" s="1" customFormat="1" x14ac:dyDescent="0.2">
      <c r="A25" s="4"/>
      <c r="B25" s="4"/>
      <c r="C25" s="4"/>
      <c r="D25" s="4"/>
      <c r="E25" s="4"/>
      <c r="F25" s="4"/>
      <c r="G25" s="4"/>
      <c r="H25" s="32"/>
    </row>
    <row r="26" spans="1:8" s="1" customFormat="1" x14ac:dyDescent="0.2">
      <c r="A26" s="5" t="s">
        <v>25</v>
      </c>
      <c r="B26" s="10">
        <f>SUM(B17:B23)</f>
        <v>0</v>
      </c>
      <c r="C26" s="29" t="s">
        <v>12</v>
      </c>
      <c r="D26" s="29"/>
      <c r="E26" s="29"/>
      <c r="F26" s="4"/>
      <c r="G26" s="4"/>
      <c r="H26" s="32"/>
    </row>
    <row r="27" spans="1:8" s="1" customFormat="1" x14ac:dyDescent="0.2">
      <c r="A27" s="4"/>
      <c r="B27" s="4"/>
      <c r="C27" s="4"/>
      <c r="D27" s="4"/>
      <c r="E27" s="4"/>
      <c r="F27" s="4"/>
      <c r="G27" s="4"/>
      <c r="H27" s="32"/>
    </row>
    <row r="28" spans="1:8" s="1" customFormat="1" ht="15.75" thickBot="1" x14ac:dyDescent="0.25">
      <c r="A28" s="4"/>
      <c r="B28" s="4"/>
      <c r="C28" s="4"/>
      <c r="D28" s="4"/>
      <c r="E28" s="4"/>
      <c r="F28" s="4"/>
      <c r="G28" s="4"/>
      <c r="H28" s="32"/>
    </row>
    <row r="29" spans="1:8" s="1" customFormat="1" x14ac:dyDescent="0.2">
      <c r="A29" s="11" t="s">
        <v>7</v>
      </c>
      <c r="B29" s="12" t="s">
        <v>24</v>
      </c>
      <c r="C29" s="13">
        <f>VLOOKUP(G5,Tabelle3!A4:E10,2,FALSE)</f>
        <v>2.2799999999999998</v>
      </c>
      <c r="D29" s="14" t="s">
        <v>30</v>
      </c>
      <c r="E29" s="4"/>
      <c r="F29" s="4"/>
      <c r="G29" s="4"/>
      <c r="H29" s="32"/>
    </row>
    <row r="30" spans="1:8" s="1" customFormat="1" x14ac:dyDescent="0.2">
      <c r="A30" s="15"/>
      <c r="B30" s="16"/>
      <c r="C30" s="16"/>
      <c r="D30" s="17"/>
      <c r="E30" s="4"/>
      <c r="F30" s="4"/>
      <c r="G30" s="4"/>
      <c r="H30" s="32"/>
    </row>
    <row r="31" spans="1:8" s="1" customFormat="1" x14ac:dyDescent="0.2">
      <c r="A31" s="15"/>
      <c r="B31" s="16" t="s">
        <v>29</v>
      </c>
      <c r="C31" s="18">
        <f>VLOOKUP(G5,Tabelle3!A4:E10,3,FALSE)</f>
        <v>0.15959999999999999</v>
      </c>
      <c r="D31" s="17" t="s">
        <v>3</v>
      </c>
      <c r="E31" s="4"/>
      <c r="F31" s="4"/>
      <c r="G31" s="4"/>
      <c r="H31" s="32"/>
    </row>
    <row r="32" spans="1:8" s="1" customFormat="1" x14ac:dyDescent="0.2">
      <c r="A32" s="15"/>
      <c r="B32" s="16"/>
      <c r="C32" s="16"/>
      <c r="D32" s="17"/>
      <c r="E32" s="4"/>
      <c r="F32" s="4"/>
      <c r="G32" s="4"/>
      <c r="H32" s="32"/>
    </row>
    <row r="33" spans="1:8" s="1" customFormat="1" x14ac:dyDescent="0.2">
      <c r="A33" s="15"/>
      <c r="B33" s="16" t="s">
        <v>8</v>
      </c>
      <c r="C33" s="18">
        <f>VLOOKUP(G5,Tabelle3!A4:E10,4,FALSE)</f>
        <v>2.48</v>
      </c>
      <c r="D33" s="17" t="s">
        <v>3</v>
      </c>
      <c r="E33" s="4"/>
      <c r="F33" s="4"/>
      <c r="G33" s="4"/>
      <c r="H33" s="32"/>
    </row>
    <row r="34" spans="1:8" s="1" customFormat="1" x14ac:dyDescent="0.2">
      <c r="A34" s="15"/>
      <c r="B34" s="16"/>
      <c r="C34" s="16"/>
      <c r="D34" s="17"/>
      <c r="E34" s="4"/>
      <c r="F34" s="4"/>
      <c r="G34" s="4"/>
      <c r="H34" s="32"/>
    </row>
    <row r="35" spans="1:8" s="1" customFormat="1" ht="15.75" thickBot="1" x14ac:dyDescent="0.25">
      <c r="A35" s="19"/>
      <c r="B35" s="20" t="s">
        <v>9</v>
      </c>
      <c r="C35" s="21">
        <f>VLOOKUP(G5,Tabelle3!A4:E10,5,FALSE)</f>
        <v>0.55000000000000004</v>
      </c>
      <c r="D35" s="22" t="s">
        <v>4</v>
      </c>
      <c r="E35" s="4"/>
      <c r="F35" s="4"/>
      <c r="G35" s="4"/>
      <c r="H35" s="32"/>
    </row>
    <row r="36" spans="1:8" s="1" customFormat="1" x14ac:dyDescent="0.2">
      <c r="A36" s="4"/>
      <c r="B36" s="4"/>
      <c r="C36" s="4"/>
      <c r="D36" s="4"/>
      <c r="E36" s="4"/>
      <c r="F36" s="4"/>
      <c r="G36" s="4"/>
      <c r="H36" s="32"/>
    </row>
    <row r="37" spans="1:8" s="1" customFormat="1" x14ac:dyDescent="0.2">
      <c r="H37" s="32"/>
    </row>
    <row r="38" spans="1:8" s="1" customFormat="1" x14ac:dyDescent="0.2">
      <c r="A38" s="31" t="s">
        <v>18</v>
      </c>
      <c r="B38" s="31"/>
      <c r="C38" s="31"/>
      <c r="D38" s="31"/>
      <c r="H38" s="32"/>
    </row>
    <row r="39" spans="1:8" s="1" customFormat="1" x14ac:dyDescent="0.2">
      <c r="H39" s="32"/>
    </row>
    <row r="42" spans="1:8" ht="110.25" customHeight="1" x14ac:dyDescent="0.25">
      <c r="A42" s="38" t="s">
        <v>26</v>
      </c>
      <c r="B42" s="38"/>
      <c r="C42" s="38"/>
      <c r="D42" s="38"/>
      <c r="E42" s="38"/>
    </row>
    <row r="43" spans="1:8" ht="16.5" customHeight="1" x14ac:dyDescent="0.25">
      <c r="A43" s="39" t="s">
        <v>31</v>
      </c>
      <c r="B43" s="39"/>
      <c r="C43" s="39"/>
      <c r="D43" s="39"/>
      <c r="E43" s="39"/>
    </row>
  </sheetData>
  <sheetProtection algorithmName="SHA-512" hashValue="S75o6InXzG9UdkzNlfsLuc1GLM33u9G1Nn6SKDQcxXifSZvk2S9Y1VXQ65p3Jvw74L0EFQ1YhmWYzcRc++CbIQ==" saltValue="B/+Nabk+Oj5KXZ5g9vgZTw==" spinCount="100000" sheet="1" objects="1" scenarios="1" selectLockedCells="1"/>
  <mergeCells count="2">
    <mergeCell ref="A42:E42"/>
    <mergeCell ref="A43:E43"/>
  </mergeCells>
  <hyperlinks>
    <hyperlink ref="A43" r:id="rId1"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workbookViewId="0">
      <selection activeCell="C14" sqref="C14"/>
    </sheetView>
  </sheetViews>
  <sheetFormatPr baseColWidth="10" defaultRowHeight="15" x14ac:dyDescent="0.25"/>
  <cols>
    <col min="2" max="2" width="15.140625" customWidth="1"/>
    <col min="3" max="3" width="16.140625" customWidth="1"/>
    <col min="4" max="4" width="15" customWidth="1"/>
  </cols>
  <sheetData>
    <row r="1" spans="1:5" x14ac:dyDescent="0.25">
      <c r="A1" s="2" t="s">
        <v>7</v>
      </c>
    </row>
    <row r="3" spans="1:5" x14ac:dyDescent="0.25">
      <c r="A3" s="2" t="s">
        <v>19</v>
      </c>
      <c r="B3" s="2" t="s">
        <v>28</v>
      </c>
      <c r="C3" s="2" t="s">
        <v>27</v>
      </c>
      <c r="D3" s="2" t="s">
        <v>8</v>
      </c>
      <c r="E3" s="2" t="s">
        <v>9</v>
      </c>
    </row>
    <row r="4" spans="1:5" x14ac:dyDescent="0.25">
      <c r="A4" s="25">
        <v>2019</v>
      </c>
      <c r="B4" s="36">
        <v>1.8</v>
      </c>
      <c r="C4" s="36">
        <f t="shared" ref="C4:C10" si="0">B4*0.07</f>
        <v>0.12600000000000003</v>
      </c>
      <c r="D4" s="36">
        <v>2.0499999999999998</v>
      </c>
      <c r="E4" s="36">
        <v>0.55000000000000004</v>
      </c>
    </row>
    <row r="5" spans="1:5" x14ac:dyDescent="0.25">
      <c r="A5" s="25">
        <v>2020</v>
      </c>
      <c r="B5" s="36">
        <v>1.8</v>
      </c>
      <c r="C5" s="36">
        <f t="shared" si="0"/>
        <v>0.12600000000000003</v>
      </c>
      <c r="D5" s="36">
        <v>2.1</v>
      </c>
      <c r="E5" s="36">
        <v>0.68</v>
      </c>
    </row>
    <row r="6" spans="1:5" x14ac:dyDescent="0.25">
      <c r="A6" s="25">
        <v>2021</v>
      </c>
      <c r="B6" s="36">
        <v>1.8</v>
      </c>
      <c r="C6" s="36">
        <f t="shared" si="0"/>
        <v>0.12600000000000003</v>
      </c>
      <c r="D6" s="36">
        <v>2.1</v>
      </c>
      <c r="E6" s="36">
        <v>0.59</v>
      </c>
    </row>
    <row r="7" spans="1:5" x14ac:dyDescent="0.25">
      <c r="A7" s="25">
        <v>2022</v>
      </c>
      <c r="B7" s="36">
        <v>1.8</v>
      </c>
      <c r="C7" s="36">
        <f t="shared" si="0"/>
        <v>0.12600000000000003</v>
      </c>
      <c r="D7" s="36">
        <v>2.2599999999999998</v>
      </c>
      <c r="E7" s="36">
        <v>0.59</v>
      </c>
    </row>
    <row r="8" spans="1:5" x14ac:dyDescent="0.25">
      <c r="A8" s="25">
        <v>2023</v>
      </c>
      <c r="B8" s="36">
        <v>2.0499999999999998</v>
      </c>
      <c r="C8" s="36">
        <f t="shared" si="0"/>
        <v>0.14349999999999999</v>
      </c>
      <c r="D8" s="36">
        <v>2.5099999999999998</v>
      </c>
      <c r="E8" s="36">
        <v>0.5</v>
      </c>
    </row>
    <row r="9" spans="1:5" x14ac:dyDescent="0.25">
      <c r="A9" s="25">
        <v>2024</v>
      </c>
      <c r="B9" s="37">
        <v>2.2799999999999998</v>
      </c>
      <c r="C9" s="37">
        <f t="shared" si="0"/>
        <v>0.15959999999999999</v>
      </c>
      <c r="D9" s="36">
        <v>2.48</v>
      </c>
      <c r="E9" s="36">
        <v>0.55000000000000004</v>
      </c>
    </row>
    <row r="10" spans="1:5" x14ac:dyDescent="0.25">
      <c r="A10" s="25">
        <v>2025</v>
      </c>
      <c r="B10" s="37">
        <v>2.58</v>
      </c>
      <c r="C10" s="37">
        <f t="shared" si="0"/>
        <v>0.18060000000000001</v>
      </c>
      <c r="D10" s="36">
        <v>2.48</v>
      </c>
      <c r="E10" s="36">
        <v>0.55000000000000004</v>
      </c>
    </row>
    <row r="11" spans="1:5" x14ac:dyDescent="0.25">
      <c r="A11" s="25"/>
      <c r="B11" s="25"/>
      <c r="C11" s="25"/>
    </row>
    <row r="12" spans="1:5" x14ac:dyDescent="0.25">
      <c r="A12" s="25"/>
      <c r="B12" s="25"/>
      <c r="C12" s="25"/>
    </row>
    <row r="13" spans="1:5" x14ac:dyDescent="0.25">
      <c r="A13" s="25"/>
      <c r="B13" s="25"/>
      <c r="C13" s="25"/>
    </row>
    <row r="14" spans="1:5" x14ac:dyDescent="0.25">
      <c r="A14" s="25"/>
      <c r="B14" s="25"/>
      <c r="C14" s="25"/>
    </row>
    <row r="15" spans="1:5" x14ac:dyDescent="0.25">
      <c r="A15" s="25"/>
      <c r="B15" s="25"/>
      <c r="C15" s="25"/>
    </row>
    <row r="16" spans="1:5" x14ac:dyDescent="0.25">
      <c r="A16" s="25"/>
      <c r="B16" s="25"/>
      <c r="C16" s="25"/>
    </row>
    <row r="17" spans="1:3" x14ac:dyDescent="0.25">
      <c r="A17" s="25"/>
      <c r="B17" s="25"/>
      <c r="C17" s="25"/>
    </row>
    <row r="18" spans="1:3" x14ac:dyDescent="0.25">
      <c r="A18" s="25"/>
      <c r="B18" s="25"/>
      <c r="C18" s="25"/>
    </row>
    <row r="19" spans="1:3" x14ac:dyDescent="0.25">
      <c r="A19" s="25"/>
      <c r="B19" s="25"/>
      <c r="C19" s="25"/>
    </row>
    <row r="20" spans="1:3" x14ac:dyDescent="0.25">
      <c r="A20" s="25"/>
      <c r="B20" s="25"/>
      <c r="C20" s="25"/>
    </row>
  </sheetData>
  <sheetProtection algorithmName="SHA-512" hashValue="x0wJEUWGIKw3s/mEqkj4dGLaweFQ0yFfgLB9jcKp54Q2bKAF0UMfmbfl7p1PjVwuaRnhWzqJjuUs2B7owiGGDw==" saltValue="+eziJkToZ+5OQa5gC+cabg==" spinCount="100000" sheet="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Zwischenabrechnung</vt:lpstr>
      <vt:lpstr>Tabelle3</vt:lpstr>
      <vt:lpstr>Zwischenabrechnung!Druckbereich</vt:lpstr>
    </vt:vector>
  </TitlesOfParts>
  <Company>Stadt Gerlingen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Velten, Tina</dc:creator>
  <cp:lastModifiedBy>Schölkopf, Tobias</cp:lastModifiedBy>
  <cp:lastPrinted>2023-05-31T08:28:42Z</cp:lastPrinted>
  <dcterms:created xsi:type="dcterms:W3CDTF">2021-04-20T09:15:35Z</dcterms:created>
  <dcterms:modified xsi:type="dcterms:W3CDTF">2024-12-13T08:59:54Z</dcterms:modified>
</cp:coreProperties>
</file>